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ec-dg-nas\NAS\ALMOXARIFADO\VIGAS-DFIL-2023\CONTRATO 2023\"/>
    </mc:Choice>
  </mc:AlternateContent>
  <bookViews>
    <workbookView xWindow="0" yWindow="0" windowWidth="28800" windowHeight="11430"/>
  </bookViews>
  <sheets>
    <sheet name="Planilh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0" i="1" l="1"/>
  <c r="U40" i="1"/>
  <c r="V6" i="1"/>
  <c r="V7" i="1"/>
  <c r="V8" i="1"/>
  <c r="V9" i="1"/>
  <c r="V10" i="1"/>
  <c r="V11" i="1"/>
  <c r="V12" i="1"/>
  <c r="V13" i="1"/>
  <c r="V14" i="1"/>
  <c r="V16" i="1"/>
  <c r="V17" i="1"/>
  <c r="V19" i="1"/>
  <c r="V21" i="1"/>
  <c r="V22" i="1"/>
  <c r="V24" i="1"/>
  <c r="V26" i="1"/>
  <c r="V28" i="1"/>
  <c r="V29" i="1"/>
  <c r="V31" i="1"/>
  <c r="V33" i="1"/>
  <c r="V35" i="1"/>
  <c r="V36" i="1"/>
  <c r="V37" i="1"/>
  <c r="V39" i="1"/>
  <c r="V5" i="1"/>
  <c r="U41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5" i="1"/>
  <c r="Q41" i="1" l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2" i="1" l="1"/>
  <c r="K9" i="1"/>
  <c r="K5" i="1"/>
  <c r="K41" i="1"/>
  <c r="V41" i="1" s="1"/>
  <c r="K40" i="1"/>
  <c r="K39" i="1"/>
  <c r="K38" i="1"/>
  <c r="V38" i="1" s="1"/>
  <c r="K37" i="1"/>
  <c r="K36" i="1"/>
  <c r="K35" i="1"/>
  <c r="K34" i="1"/>
  <c r="V34" i="1" s="1"/>
  <c r="K33" i="1"/>
  <c r="K32" i="1"/>
  <c r="V32" i="1" s="1"/>
  <c r="K31" i="1"/>
  <c r="K30" i="1"/>
  <c r="V30" i="1" s="1"/>
  <c r="K29" i="1"/>
  <c r="K28" i="1"/>
  <c r="K27" i="1"/>
  <c r="V27" i="1" s="1"/>
  <c r="K26" i="1"/>
  <c r="K25" i="1"/>
  <c r="V25" i="1" s="1"/>
  <c r="K24" i="1"/>
  <c r="K23" i="1"/>
  <c r="V23" i="1" s="1"/>
  <c r="K22" i="1"/>
  <c r="K21" i="1"/>
  <c r="K20" i="1"/>
  <c r="V20" i="1" s="1"/>
  <c r="K19" i="1"/>
  <c r="K18" i="1"/>
  <c r="V18" i="1" s="1"/>
  <c r="K17" i="1"/>
  <c r="K16" i="1"/>
  <c r="K15" i="1"/>
  <c r="V15" i="1" s="1"/>
  <c r="K14" i="1"/>
  <c r="K13" i="1"/>
  <c r="K12" i="1"/>
  <c r="K11" i="1"/>
  <c r="K10" i="1"/>
  <c r="K8" i="1"/>
  <c r="K7" i="1"/>
  <c r="K6" i="1"/>
  <c r="E41" i="1"/>
  <c r="E40" i="1"/>
  <c r="E39" i="1"/>
  <c r="C38" i="1"/>
  <c r="E38" i="1" s="1"/>
  <c r="C37" i="1"/>
  <c r="E37" i="1" s="1"/>
  <c r="C36" i="1"/>
  <c r="E36" i="1" s="1"/>
  <c r="C35" i="1"/>
  <c r="E35" i="1" s="1"/>
  <c r="C34" i="1"/>
  <c r="E34" i="1" s="1"/>
  <c r="C33" i="1"/>
  <c r="E33" i="1" s="1"/>
  <c r="C32" i="1"/>
  <c r="E32" i="1" s="1"/>
  <c r="E31" i="1"/>
  <c r="C31" i="1"/>
  <c r="C30" i="1"/>
  <c r="E30" i="1" s="1"/>
  <c r="C29" i="1"/>
  <c r="E29" i="1" s="1"/>
  <c r="C28" i="1"/>
  <c r="E28" i="1" s="1"/>
  <c r="C27" i="1"/>
  <c r="E27" i="1" s="1"/>
  <c r="C26" i="1"/>
  <c r="E26" i="1" s="1"/>
  <c r="C25" i="1"/>
  <c r="E25" i="1" s="1"/>
  <c r="C24" i="1"/>
  <c r="E24" i="1" s="1"/>
  <c r="E23" i="1"/>
  <c r="C23" i="1"/>
  <c r="C22" i="1"/>
  <c r="E22" i="1" s="1"/>
  <c r="C21" i="1"/>
  <c r="E21" i="1" s="1"/>
  <c r="C20" i="1"/>
  <c r="E20" i="1" s="1"/>
  <c r="C19" i="1"/>
  <c r="E19" i="1" s="1"/>
  <c r="C18" i="1"/>
  <c r="E18" i="1" s="1"/>
  <c r="C17" i="1"/>
  <c r="E17" i="1" s="1"/>
  <c r="C16" i="1"/>
  <c r="E16" i="1" s="1"/>
  <c r="E15" i="1"/>
  <c r="C15" i="1"/>
  <c r="C14" i="1"/>
  <c r="E14" i="1" s="1"/>
  <c r="C13" i="1"/>
  <c r="E13" i="1" s="1"/>
  <c r="C12" i="1"/>
  <c r="E12" i="1" s="1"/>
  <c r="C11" i="1"/>
  <c r="E11" i="1" s="1"/>
  <c r="C10" i="1"/>
  <c r="E10" i="1" s="1"/>
  <c r="C9" i="1"/>
  <c r="E9" i="1" s="1"/>
  <c r="C8" i="1"/>
  <c r="E8" i="1" s="1"/>
  <c r="E7" i="1"/>
  <c r="C7" i="1"/>
  <c r="C6" i="1"/>
  <c r="E6" i="1" s="1"/>
  <c r="C5" i="1"/>
  <c r="E5" i="1" s="1"/>
  <c r="K42" i="1" l="1"/>
  <c r="V42" i="1"/>
  <c r="E42" i="1"/>
</calcChain>
</file>

<file path=xl/sharedStrings.xml><?xml version="1.0" encoding="utf-8"?>
<sst xmlns="http://schemas.openxmlformats.org/spreadsheetml/2006/main" count="68" uniqueCount="19">
  <si>
    <t>ELEMENTOS</t>
  </si>
  <si>
    <t>COMPRIMENTO     (m)</t>
  </si>
  <si>
    <t>VALOR UNIDADE   (R$)</t>
  </si>
  <si>
    <t>QUANTIDADE</t>
  </si>
  <si>
    <t>VALOR TOTAL (R$/m)</t>
  </si>
  <si>
    <t>Vigas Tipo “A1”</t>
  </si>
  <si>
    <t>Vigas Tipo “A2”</t>
  </si>
  <si>
    <t>Vigas Tipo “B”</t>
  </si>
  <si>
    <t>Vigas Tipo “C”</t>
  </si>
  <si>
    <t>Guarda-Rodas</t>
  </si>
  <si>
    <t>Unidade</t>
  </si>
  <si>
    <t>Placas 100x40cm</t>
  </si>
  <si>
    <t>Placas 100x50cm</t>
  </si>
  <si>
    <t>TOTAL CONCEDENTE</t>
  </si>
  <si>
    <t>LOTE 1</t>
  </si>
  <si>
    <t>LOTE 2</t>
  </si>
  <si>
    <t>TOTAL LOTES</t>
  </si>
  <si>
    <t>LOTE 3</t>
  </si>
  <si>
    <t>TABELA DE VALORES DE PRÉ-MOLDADOS LOTE 1, LOTE 2 E LOTE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</si>
</sst>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Protection="1"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8" xfId="0" applyFont="1" applyFill="1" applyBorder="1" applyProtection="1">
      <protection locked="0"/>
    </xf>
    <xf numFmtId="0" fontId="6" fillId="0" borderId="0" xfId="0" applyFont="1" applyFill="1"/>
    <xf numFmtId="0" fontId="6" fillId="0" borderId="13" xfId="0" applyFont="1" applyFill="1" applyBorder="1" applyProtection="1"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Protection="1">
      <protection locked="0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164" fontId="6" fillId="2" borderId="13" xfId="1" applyNumberFormat="1" applyFont="1" applyFill="1" applyBorder="1"/>
    <xf numFmtId="164" fontId="6" fillId="2" borderId="5" xfId="1" applyNumberFormat="1" applyFont="1" applyFill="1" applyBorder="1"/>
    <xf numFmtId="164" fontId="6" fillId="2" borderId="8" xfId="1" applyNumberFormat="1" applyFont="1" applyFill="1" applyBorder="1"/>
    <xf numFmtId="164" fontId="6" fillId="2" borderId="6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5" fillId="2" borderId="11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/>
    </xf>
    <xf numFmtId="0" fontId="6" fillId="3" borderId="13" xfId="0" applyFont="1" applyFill="1" applyBorder="1" applyProtection="1">
      <protection locked="0"/>
    </xf>
    <xf numFmtId="164" fontId="6" fillId="3" borderId="14" xfId="0" applyNumberFormat="1" applyFont="1" applyFill="1" applyBorder="1" applyProtection="1">
      <protection locked="0"/>
    </xf>
    <xf numFmtId="2" fontId="6" fillId="3" borderId="5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2" fontId="6" fillId="3" borderId="19" xfId="0" applyNumberFormat="1" applyFont="1" applyFill="1" applyBorder="1" applyAlignment="1">
      <alignment horizontal="center" vertical="center"/>
    </xf>
    <xf numFmtId="164" fontId="5" fillId="3" borderId="15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5" fillId="2" borderId="5" xfId="1" applyNumberFormat="1" applyFont="1" applyFill="1" applyBorder="1"/>
    <xf numFmtId="164" fontId="5" fillId="2" borderId="8" xfId="1" applyNumberFormat="1" applyFont="1" applyFill="1" applyBorder="1"/>
    <xf numFmtId="164" fontId="5" fillId="2" borderId="13" xfId="1" applyNumberFormat="1" applyFont="1" applyFill="1" applyBorder="1"/>
  </cellXfs>
  <cellStyles count="2">
    <cellStyle name="Moeda" xfId="1" builtinId="4"/>
    <cellStyle name="Normal" xfId="0" builtinId="0"/>
  </cellStyles>
  <dxfs count="5"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workbookViewId="0">
      <selection activeCell="X16" sqref="X16"/>
    </sheetView>
  </sheetViews>
  <sheetFormatPr defaultRowHeight="15" x14ac:dyDescent="0.25"/>
  <cols>
    <col min="1" max="1" width="14.28515625" bestFit="1" customWidth="1"/>
    <col min="2" max="2" width="13" customWidth="1"/>
    <col min="4" max="4" width="11.140625" customWidth="1"/>
    <col min="6" max="6" width="2" customWidth="1"/>
    <col min="7" max="7" width="14.28515625" bestFit="1" customWidth="1"/>
    <col min="8" max="8" width="12.85546875" customWidth="1"/>
    <col min="10" max="10" width="11.5703125" customWidth="1"/>
    <col min="12" max="12" width="2.140625" customWidth="1"/>
    <col min="13" max="13" width="14.42578125" customWidth="1"/>
    <col min="14" max="14" width="14.140625" customWidth="1"/>
    <col min="15" max="15" width="9.5703125" customWidth="1"/>
    <col min="16" max="16" width="12.7109375" customWidth="1"/>
    <col min="17" max="17" width="7.5703125" customWidth="1"/>
    <col min="18" max="18" width="2.42578125" customWidth="1"/>
    <col min="19" max="19" width="14.28515625" bestFit="1" customWidth="1"/>
    <col min="20" max="20" width="13" customWidth="1"/>
    <col min="21" max="21" width="11.7109375" customWidth="1"/>
  </cols>
  <sheetData>
    <row r="1" spans="1:22" ht="16.5" thickBot="1" x14ac:dyDescent="0.3">
      <c r="A1" s="43" t="s">
        <v>18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5"/>
    </row>
    <row r="2" spans="1:22" ht="15.75" thickBot="1" x14ac:dyDescent="0.3">
      <c r="A2" s="1"/>
      <c r="B2" s="2"/>
      <c r="C2" s="1"/>
      <c r="D2" s="1"/>
      <c r="E2" s="1"/>
    </row>
    <row r="3" spans="1:22" x14ac:dyDescent="0.25">
      <c r="A3" s="36" t="s">
        <v>14</v>
      </c>
      <c r="B3" s="37"/>
      <c r="C3" s="37"/>
      <c r="D3" s="37"/>
      <c r="E3" s="38"/>
      <c r="G3" s="36" t="s">
        <v>15</v>
      </c>
      <c r="H3" s="37"/>
      <c r="I3" s="37"/>
      <c r="J3" s="37"/>
      <c r="K3" s="38"/>
      <c r="M3" s="36" t="s">
        <v>17</v>
      </c>
      <c r="N3" s="37"/>
      <c r="O3" s="37"/>
      <c r="P3" s="37"/>
      <c r="Q3" s="38"/>
      <c r="S3" s="31" t="s">
        <v>16</v>
      </c>
      <c r="T3" s="32"/>
      <c r="U3" s="32"/>
      <c r="V3" s="33"/>
    </row>
    <row r="4" spans="1:22" ht="38.25" x14ac:dyDescent="0.25">
      <c r="A4" s="4" t="s">
        <v>0</v>
      </c>
      <c r="B4" s="9" t="s">
        <v>1</v>
      </c>
      <c r="C4" s="9" t="s">
        <v>2</v>
      </c>
      <c r="D4" s="9" t="s">
        <v>3</v>
      </c>
      <c r="E4" s="10" t="s">
        <v>4</v>
      </c>
      <c r="G4" s="4" t="s">
        <v>0</v>
      </c>
      <c r="H4" s="9" t="s">
        <v>1</v>
      </c>
      <c r="I4" s="9" t="s">
        <v>2</v>
      </c>
      <c r="J4" s="9" t="s">
        <v>3</v>
      </c>
      <c r="K4" s="10" t="s">
        <v>4</v>
      </c>
      <c r="M4" s="4" t="s">
        <v>0</v>
      </c>
      <c r="N4" s="9" t="s">
        <v>1</v>
      </c>
      <c r="O4" s="9" t="s">
        <v>2</v>
      </c>
      <c r="P4" s="9" t="s">
        <v>3</v>
      </c>
      <c r="Q4" s="10" t="s">
        <v>4</v>
      </c>
      <c r="S4" s="21" t="s">
        <v>0</v>
      </c>
      <c r="T4" s="22" t="s">
        <v>1</v>
      </c>
      <c r="U4" s="22" t="s">
        <v>3</v>
      </c>
      <c r="V4" s="23" t="s">
        <v>4</v>
      </c>
    </row>
    <row r="5" spans="1:22" x14ac:dyDescent="0.25">
      <c r="A5" s="39" t="s">
        <v>5</v>
      </c>
      <c r="B5" s="11">
        <v>4</v>
      </c>
      <c r="C5" s="50">
        <f>B5*209.09</f>
        <v>836.36</v>
      </c>
      <c r="D5" s="8"/>
      <c r="E5" s="12">
        <f>C5*D5</f>
        <v>0</v>
      </c>
      <c r="G5" s="39" t="s">
        <v>5</v>
      </c>
      <c r="H5" s="11">
        <v>4</v>
      </c>
      <c r="I5" s="15">
        <v>0</v>
      </c>
      <c r="J5" s="8"/>
      <c r="K5" s="12">
        <f>I5*J5</f>
        <v>0</v>
      </c>
      <c r="M5" s="39" t="s">
        <v>5</v>
      </c>
      <c r="N5" s="11">
        <v>4</v>
      </c>
      <c r="O5" s="15">
        <v>0</v>
      </c>
      <c r="P5" s="8"/>
      <c r="Q5" s="12">
        <f>O5*P5</f>
        <v>0</v>
      </c>
      <c r="S5" s="34" t="s">
        <v>5</v>
      </c>
      <c r="T5" s="24">
        <v>4</v>
      </c>
      <c r="U5" s="25">
        <f>D5+J5+P5</f>
        <v>0</v>
      </c>
      <c r="V5" s="26">
        <f>E5+K5+Q5</f>
        <v>0</v>
      </c>
    </row>
    <row r="6" spans="1:22" x14ac:dyDescent="0.25">
      <c r="A6" s="40"/>
      <c r="B6" s="13">
        <v>4.3</v>
      </c>
      <c r="C6" s="48">
        <f t="shared" ref="C6:C18" si="0">B6*209.09</f>
        <v>899.08699999999999</v>
      </c>
      <c r="D6" s="3"/>
      <c r="E6" s="18">
        <f t="shared" ref="E6:E41" si="1">C6*D6</f>
        <v>0</v>
      </c>
      <c r="G6" s="40"/>
      <c r="H6" s="13">
        <v>4.3</v>
      </c>
      <c r="I6" s="16">
        <v>0</v>
      </c>
      <c r="J6" s="3"/>
      <c r="K6" s="18">
        <f t="shared" ref="K6:K33" si="2">I6*J6</f>
        <v>0</v>
      </c>
      <c r="M6" s="40"/>
      <c r="N6" s="13">
        <v>4.3</v>
      </c>
      <c r="O6" s="16">
        <v>0</v>
      </c>
      <c r="P6" s="3"/>
      <c r="Q6" s="18">
        <f t="shared" ref="Q6:Q33" si="3">O6*P6</f>
        <v>0</v>
      </c>
      <c r="S6" s="35"/>
      <c r="T6" s="27">
        <v>4.3</v>
      </c>
      <c r="U6" s="25">
        <f t="shared" ref="U6:U41" si="4">D6+J6+P6</f>
        <v>0</v>
      </c>
      <c r="V6" s="26">
        <f t="shared" ref="V6:V41" si="5">E6+K6+Q6</f>
        <v>0</v>
      </c>
    </row>
    <row r="7" spans="1:22" x14ac:dyDescent="0.25">
      <c r="A7" s="40"/>
      <c r="B7" s="13">
        <v>4.5</v>
      </c>
      <c r="C7" s="48">
        <f t="shared" si="0"/>
        <v>940.90499999999997</v>
      </c>
      <c r="D7" s="3"/>
      <c r="E7" s="18">
        <f t="shared" si="1"/>
        <v>0</v>
      </c>
      <c r="G7" s="40"/>
      <c r="H7" s="13">
        <v>4.5</v>
      </c>
      <c r="I7" s="16">
        <v>0</v>
      </c>
      <c r="J7" s="3"/>
      <c r="K7" s="18">
        <f t="shared" si="2"/>
        <v>0</v>
      </c>
      <c r="M7" s="40"/>
      <c r="N7" s="13">
        <v>4.5</v>
      </c>
      <c r="O7" s="16">
        <v>0</v>
      </c>
      <c r="P7" s="3"/>
      <c r="Q7" s="18">
        <f t="shared" si="3"/>
        <v>0</v>
      </c>
      <c r="S7" s="35"/>
      <c r="T7" s="27">
        <v>4.5</v>
      </c>
      <c r="U7" s="25">
        <f t="shared" si="4"/>
        <v>0</v>
      </c>
      <c r="V7" s="26">
        <f t="shared" si="5"/>
        <v>0</v>
      </c>
    </row>
    <row r="8" spans="1:22" x14ac:dyDescent="0.25">
      <c r="A8" s="40"/>
      <c r="B8" s="13">
        <v>4.9000000000000004</v>
      </c>
      <c r="C8" s="48">
        <f t="shared" si="0"/>
        <v>1024.5410000000002</v>
      </c>
      <c r="D8" s="3"/>
      <c r="E8" s="18">
        <f t="shared" si="1"/>
        <v>0</v>
      </c>
      <c r="G8" s="40"/>
      <c r="H8" s="13">
        <v>4.9000000000000004</v>
      </c>
      <c r="I8" s="16">
        <v>0</v>
      </c>
      <c r="J8" s="3"/>
      <c r="K8" s="18">
        <f t="shared" si="2"/>
        <v>0</v>
      </c>
      <c r="M8" s="40"/>
      <c r="N8" s="13">
        <v>4.9000000000000004</v>
      </c>
      <c r="O8" s="16">
        <v>0</v>
      </c>
      <c r="P8" s="3"/>
      <c r="Q8" s="18">
        <f t="shared" si="3"/>
        <v>0</v>
      </c>
      <c r="S8" s="35"/>
      <c r="T8" s="27">
        <v>4.9000000000000004</v>
      </c>
      <c r="U8" s="25">
        <f t="shared" si="4"/>
        <v>0</v>
      </c>
      <c r="V8" s="26">
        <f t="shared" si="5"/>
        <v>0</v>
      </c>
    </row>
    <row r="9" spans="1:22" x14ac:dyDescent="0.25">
      <c r="A9" s="40"/>
      <c r="B9" s="13">
        <v>5</v>
      </c>
      <c r="C9" s="48">
        <f t="shared" si="0"/>
        <v>1045.45</v>
      </c>
      <c r="D9" s="3"/>
      <c r="E9" s="18">
        <f t="shared" si="1"/>
        <v>0</v>
      </c>
      <c r="G9" s="40"/>
      <c r="H9" s="13">
        <v>5</v>
      </c>
      <c r="I9" s="16">
        <v>0</v>
      </c>
      <c r="J9" s="3"/>
      <c r="K9" s="18">
        <f>I9*J9</f>
        <v>0</v>
      </c>
      <c r="M9" s="40"/>
      <c r="N9" s="13">
        <v>5</v>
      </c>
      <c r="O9" s="16">
        <v>0</v>
      </c>
      <c r="P9" s="3"/>
      <c r="Q9" s="18">
        <f>O9*P9</f>
        <v>0</v>
      </c>
      <c r="S9" s="35"/>
      <c r="T9" s="27">
        <v>5</v>
      </c>
      <c r="U9" s="25">
        <f t="shared" si="4"/>
        <v>0</v>
      </c>
      <c r="V9" s="26">
        <f t="shared" si="5"/>
        <v>0</v>
      </c>
    </row>
    <row r="10" spans="1:22" x14ac:dyDescent="0.25">
      <c r="A10" s="40"/>
      <c r="B10" s="13">
        <v>5.0999999999999996</v>
      </c>
      <c r="C10" s="16">
        <f t="shared" si="0"/>
        <v>1066.3589999999999</v>
      </c>
      <c r="D10" s="3"/>
      <c r="E10" s="18">
        <f t="shared" si="1"/>
        <v>0</v>
      </c>
      <c r="G10" s="40"/>
      <c r="H10" s="13">
        <v>5.0999999999999996</v>
      </c>
      <c r="I10" s="16">
        <v>0</v>
      </c>
      <c r="J10" s="3"/>
      <c r="K10" s="18">
        <f t="shared" si="2"/>
        <v>0</v>
      </c>
      <c r="M10" s="40"/>
      <c r="N10" s="13">
        <v>5.0999999999999996</v>
      </c>
      <c r="O10" s="16">
        <v>0</v>
      </c>
      <c r="P10" s="3"/>
      <c r="Q10" s="18">
        <f t="shared" ref="Q10:Q37" si="6">O10*P10</f>
        <v>0</v>
      </c>
      <c r="S10" s="35"/>
      <c r="T10" s="27">
        <v>5.0999999999999996</v>
      </c>
      <c r="U10" s="25">
        <f t="shared" si="4"/>
        <v>0</v>
      </c>
      <c r="V10" s="26">
        <f t="shared" si="5"/>
        <v>0</v>
      </c>
    </row>
    <row r="11" spans="1:22" x14ac:dyDescent="0.25">
      <c r="A11" s="40"/>
      <c r="B11" s="13">
        <v>5.2</v>
      </c>
      <c r="C11" s="16">
        <f t="shared" si="0"/>
        <v>1087.268</v>
      </c>
      <c r="D11" s="3"/>
      <c r="E11" s="18">
        <f t="shared" si="1"/>
        <v>0</v>
      </c>
      <c r="G11" s="40"/>
      <c r="H11" s="13">
        <v>5.2</v>
      </c>
      <c r="I11" s="16">
        <v>0</v>
      </c>
      <c r="J11" s="3"/>
      <c r="K11" s="18">
        <f t="shared" si="2"/>
        <v>0</v>
      </c>
      <c r="M11" s="40"/>
      <c r="N11" s="13">
        <v>5.2</v>
      </c>
      <c r="O11" s="16">
        <v>0</v>
      </c>
      <c r="P11" s="3"/>
      <c r="Q11" s="18">
        <f t="shared" si="6"/>
        <v>0</v>
      </c>
      <c r="S11" s="35"/>
      <c r="T11" s="27">
        <v>5.2</v>
      </c>
      <c r="U11" s="25">
        <f t="shared" si="4"/>
        <v>0</v>
      </c>
      <c r="V11" s="26">
        <f t="shared" si="5"/>
        <v>0</v>
      </c>
    </row>
    <row r="12" spans="1:22" x14ac:dyDescent="0.25">
      <c r="A12" s="40"/>
      <c r="B12" s="13">
        <v>5.5</v>
      </c>
      <c r="C12" s="48">
        <f t="shared" si="0"/>
        <v>1149.9950000000001</v>
      </c>
      <c r="D12" s="3"/>
      <c r="E12" s="18">
        <f t="shared" si="1"/>
        <v>0</v>
      </c>
      <c r="G12" s="40"/>
      <c r="H12" s="13">
        <v>5.5</v>
      </c>
      <c r="I12" s="16">
        <v>0</v>
      </c>
      <c r="J12" s="3"/>
      <c r="K12" s="18">
        <f t="shared" si="2"/>
        <v>0</v>
      </c>
      <c r="M12" s="40"/>
      <c r="N12" s="13">
        <v>5.5</v>
      </c>
      <c r="O12" s="16">
        <v>0</v>
      </c>
      <c r="P12" s="3"/>
      <c r="Q12" s="18">
        <f t="shared" si="6"/>
        <v>0</v>
      </c>
      <c r="S12" s="35"/>
      <c r="T12" s="27">
        <v>5.5</v>
      </c>
      <c r="U12" s="25">
        <f t="shared" si="4"/>
        <v>0</v>
      </c>
      <c r="V12" s="26">
        <f t="shared" si="5"/>
        <v>0</v>
      </c>
    </row>
    <row r="13" spans="1:22" x14ac:dyDescent="0.25">
      <c r="A13" s="40"/>
      <c r="B13" s="13">
        <v>6</v>
      </c>
      <c r="C13" s="16">
        <f>B13*209.09</f>
        <v>1254.54</v>
      </c>
      <c r="D13" s="3"/>
      <c r="E13" s="18">
        <f t="shared" si="1"/>
        <v>0</v>
      </c>
      <c r="G13" s="40"/>
      <c r="H13" s="13">
        <v>6</v>
      </c>
      <c r="I13" s="16">
        <v>0</v>
      </c>
      <c r="J13" s="3"/>
      <c r="K13" s="18">
        <f t="shared" si="2"/>
        <v>0</v>
      </c>
      <c r="M13" s="40"/>
      <c r="N13" s="13">
        <v>6</v>
      </c>
      <c r="O13" s="16">
        <v>0</v>
      </c>
      <c r="P13" s="3"/>
      <c r="Q13" s="18">
        <f t="shared" si="6"/>
        <v>0</v>
      </c>
      <c r="S13" s="35"/>
      <c r="T13" s="27">
        <v>6</v>
      </c>
      <c r="U13" s="25">
        <f t="shared" si="4"/>
        <v>0</v>
      </c>
      <c r="V13" s="26">
        <f t="shared" si="5"/>
        <v>0</v>
      </c>
    </row>
    <row r="14" spans="1:22" x14ac:dyDescent="0.25">
      <c r="A14" s="40"/>
      <c r="B14" s="13">
        <v>6.1</v>
      </c>
      <c r="C14" s="16">
        <f t="shared" si="0"/>
        <v>1275.4489999999998</v>
      </c>
      <c r="D14" s="3"/>
      <c r="E14" s="18">
        <f t="shared" si="1"/>
        <v>0</v>
      </c>
      <c r="G14" s="40"/>
      <c r="H14" s="13">
        <v>6.1</v>
      </c>
      <c r="I14" s="16">
        <v>0</v>
      </c>
      <c r="J14" s="3"/>
      <c r="K14" s="18">
        <f t="shared" si="2"/>
        <v>0</v>
      </c>
      <c r="M14" s="40"/>
      <c r="N14" s="13">
        <v>6.1</v>
      </c>
      <c r="O14" s="16">
        <v>0</v>
      </c>
      <c r="P14" s="3"/>
      <c r="Q14" s="18">
        <f t="shared" si="6"/>
        <v>0</v>
      </c>
      <c r="S14" s="35"/>
      <c r="T14" s="27">
        <v>6.1</v>
      </c>
      <c r="U14" s="25">
        <f t="shared" si="4"/>
        <v>0</v>
      </c>
      <c r="V14" s="26">
        <f t="shared" si="5"/>
        <v>0</v>
      </c>
    </row>
    <row r="15" spans="1:22" x14ac:dyDescent="0.25">
      <c r="A15" s="40"/>
      <c r="B15" s="13">
        <v>6.5</v>
      </c>
      <c r="C15" s="16">
        <f t="shared" si="0"/>
        <v>1359.085</v>
      </c>
      <c r="D15" s="3"/>
      <c r="E15" s="18">
        <f t="shared" si="1"/>
        <v>0</v>
      </c>
      <c r="G15" s="40"/>
      <c r="H15" s="13">
        <v>6.5</v>
      </c>
      <c r="I15" s="48">
        <v>1751.87</v>
      </c>
      <c r="J15" s="3"/>
      <c r="K15" s="18">
        <f t="shared" si="2"/>
        <v>0</v>
      </c>
      <c r="M15" s="40"/>
      <c r="N15" s="13">
        <v>6.5</v>
      </c>
      <c r="O15" s="48">
        <v>3629.03</v>
      </c>
      <c r="P15" s="3"/>
      <c r="Q15" s="18">
        <f t="shared" si="6"/>
        <v>0</v>
      </c>
      <c r="S15" s="35"/>
      <c r="T15" s="27">
        <v>6.5</v>
      </c>
      <c r="U15" s="25">
        <f t="shared" si="4"/>
        <v>0</v>
      </c>
      <c r="V15" s="26">
        <f t="shared" si="5"/>
        <v>0</v>
      </c>
    </row>
    <row r="16" spans="1:22" x14ac:dyDescent="0.25">
      <c r="A16" s="40"/>
      <c r="B16" s="13">
        <v>6.7</v>
      </c>
      <c r="C16" s="16">
        <f t="shared" si="0"/>
        <v>1400.903</v>
      </c>
      <c r="D16" s="3"/>
      <c r="E16" s="18">
        <f t="shared" si="1"/>
        <v>0</v>
      </c>
      <c r="G16" s="40"/>
      <c r="H16" s="13">
        <v>6.7</v>
      </c>
      <c r="I16" s="16">
        <v>0</v>
      </c>
      <c r="J16" s="3"/>
      <c r="K16" s="18">
        <f t="shared" si="2"/>
        <v>0</v>
      </c>
      <c r="M16" s="40"/>
      <c r="N16" s="13">
        <v>6.7</v>
      </c>
      <c r="O16" s="16">
        <v>0</v>
      </c>
      <c r="P16" s="3"/>
      <c r="Q16" s="18">
        <f t="shared" si="6"/>
        <v>0</v>
      </c>
      <c r="S16" s="35"/>
      <c r="T16" s="27">
        <v>6.7</v>
      </c>
      <c r="U16" s="25">
        <f t="shared" si="4"/>
        <v>0</v>
      </c>
      <c r="V16" s="26">
        <f t="shared" si="5"/>
        <v>0</v>
      </c>
    </row>
    <row r="17" spans="1:22" x14ac:dyDescent="0.25">
      <c r="A17" s="40"/>
      <c r="B17" s="13">
        <v>7</v>
      </c>
      <c r="C17" s="48">
        <f t="shared" si="0"/>
        <v>1463.63</v>
      </c>
      <c r="D17" s="3"/>
      <c r="E17" s="18">
        <f t="shared" si="1"/>
        <v>0</v>
      </c>
      <c r="G17" s="40"/>
      <c r="H17" s="13">
        <v>7</v>
      </c>
      <c r="I17" s="16">
        <v>0</v>
      </c>
      <c r="J17" s="3"/>
      <c r="K17" s="18">
        <f t="shared" si="2"/>
        <v>0</v>
      </c>
      <c r="M17" s="40"/>
      <c r="N17" s="13">
        <v>7</v>
      </c>
      <c r="O17" s="16">
        <v>0</v>
      </c>
      <c r="P17" s="3"/>
      <c r="Q17" s="18">
        <f t="shared" si="6"/>
        <v>0</v>
      </c>
      <c r="S17" s="35"/>
      <c r="T17" s="27">
        <v>7</v>
      </c>
      <c r="U17" s="25">
        <f t="shared" si="4"/>
        <v>0</v>
      </c>
      <c r="V17" s="26">
        <f t="shared" si="5"/>
        <v>0</v>
      </c>
    </row>
    <row r="18" spans="1:22" x14ac:dyDescent="0.25">
      <c r="A18" s="40"/>
      <c r="B18" s="13">
        <v>7.5</v>
      </c>
      <c r="C18" s="16">
        <f t="shared" si="0"/>
        <v>1568.175</v>
      </c>
      <c r="D18" s="3"/>
      <c r="E18" s="18">
        <f t="shared" si="1"/>
        <v>0</v>
      </c>
      <c r="G18" s="40"/>
      <c r="H18" s="13">
        <v>7.5</v>
      </c>
      <c r="I18" s="48">
        <v>2112.0300000000002</v>
      </c>
      <c r="J18" s="3"/>
      <c r="K18" s="18">
        <f t="shared" si="2"/>
        <v>0</v>
      </c>
      <c r="M18" s="40"/>
      <c r="N18" s="13">
        <v>7.5</v>
      </c>
      <c r="O18" s="48">
        <v>4375.97</v>
      </c>
      <c r="P18" s="3"/>
      <c r="Q18" s="18">
        <f t="shared" si="6"/>
        <v>0</v>
      </c>
      <c r="S18" s="35"/>
      <c r="T18" s="27">
        <v>7.5</v>
      </c>
      <c r="U18" s="25">
        <f t="shared" si="4"/>
        <v>0</v>
      </c>
      <c r="V18" s="26">
        <f t="shared" si="5"/>
        <v>0</v>
      </c>
    </row>
    <row r="19" spans="1:22" x14ac:dyDescent="0.25">
      <c r="A19" s="40" t="s">
        <v>6</v>
      </c>
      <c r="B19" s="13">
        <v>8</v>
      </c>
      <c r="C19" s="48">
        <f>B19*219.4</f>
        <v>1755.2</v>
      </c>
      <c r="D19" s="3"/>
      <c r="E19" s="18">
        <f t="shared" si="1"/>
        <v>0</v>
      </c>
      <c r="G19" s="40" t="s">
        <v>6</v>
      </c>
      <c r="H19" s="13">
        <v>8</v>
      </c>
      <c r="I19" s="16">
        <v>0</v>
      </c>
      <c r="J19" s="3"/>
      <c r="K19" s="18">
        <f t="shared" si="2"/>
        <v>0</v>
      </c>
      <c r="M19" s="40" t="s">
        <v>6</v>
      </c>
      <c r="N19" s="13">
        <v>8</v>
      </c>
      <c r="O19" s="16">
        <v>0</v>
      </c>
      <c r="P19" s="3"/>
      <c r="Q19" s="18">
        <f t="shared" si="6"/>
        <v>0</v>
      </c>
      <c r="S19" s="35" t="s">
        <v>6</v>
      </c>
      <c r="T19" s="27">
        <v>8</v>
      </c>
      <c r="U19" s="25">
        <f t="shared" si="4"/>
        <v>0</v>
      </c>
      <c r="V19" s="26">
        <f t="shared" si="5"/>
        <v>0</v>
      </c>
    </row>
    <row r="20" spans="1:22" x14ac:dyDescent="0.25">
      <c r="A20" s="40"/>
      <c r="B20" s="13">
        <v>8.5</v>
      </c>
      <c r="C20" s="48">
        <f t="shared" ref="C20:C22" si="7">B20*219.4</f>
        <v>1864.9</v>
      </c>
      <c r="D20" s="3"/>
      <c r="E20" s="18">
        <f t="shared" si="1"/>
        <v>0</v>
      </c>
      <c r="G20" s="40"/>
      <c r="H20" s="13">
        <v>8.5</v>
      </c>
      <c r="I20" s="48">
        <v>2399.5300000000002</v>
      </c>
      <c r="J20" s="3"/>
      <c r="K20" s="18">
        <f t="shared" si="2"/>
        <v>0</v>
      </c>
      <c r="M20" s="40"/>
      <c r="N20" s="13">
        <v>8.5</v>
      </c>
      <c r="O20" s="48">
        <v>4971.9399999999996</v>
      </c>
      <c r="P20" s="3"/>
      <c r="Q20" s="18">
        <f t="shared" si="6"/>
        <v>0</v>
      </c>
      <c r="S20" s="35"/>
      <c r="T20" s="27">
        <v>8.5</v>
      </c>
      <c r="U20" s="25">
        <f t="shared" si="4"/>
        <v>0</v>
      </c>
      <c r="V20" s="26">
        <f t="shared" si="5"/>
        <v>0</v>
      </c>
    </row>
    <row r="21" spans="1:22" x14ac:dyDescent="0.25">
      <c r="A21" s="40"/>
      <c r="B21" s="13">
        <v>9</v>
      </c>
      <c r="C21" s="48">
        <f t="shared" si="7"/>
        <v>1974.6000000000001</v>
      </c>
      <c r="D21" s="3"/>
      <c r="E21" s="18">
        <f t="shared" si="1"/>
        <v>0</v>
      </c>
      <c r="G21" s="40"/>
      <c r="H21" s="13">
        <v>9</v>
      </c>
      <c r="I21" s="16">
        <v>0</v>
      </c>
      <c r="J21" s="3"/>
      <c r="K21" s="18">
        <f t="shared" si="2"/>
        <v>0</v>
      </c>
      <c r="M21" s="40"/>
      <c r="N21" s="13">
        <v>9</v>
      </c>
      <c r="O21" s="16">
        <v>0</v>
      </c>
      <c r="P21" s="3"/>
      <c r="Q21" s="18">
        <f t="shared" si="6"/>
        <v>0</v>
      </c>
      <c r="S21" s="35"/>
      <c r="T21" s="27">
        <v>9</v>
      </c>
      <c r="U21" s="25">
        <f t="shared" si="4"/>
        <v>0</v>
      </c>
      <c r="V21" s="26">
        <f t="shared" si="5"/>
        <v>0</v>
      </c>
    </row>
    <row r="22" spans="1:22" x14ac:dyDescent="0.25">
      <c r="A22" s="40"/>
      <c r="B22" s="13">
        <v>9.1999999999999993</v>
      </c>
      <c r="C22" s="16">
        <f t="shared" si="7"/>
        <v>2018.4799999999998</v>
      </c>
      <c r="D22" s="3"/>
      <c r="E22" s="18">
        <f t="shared" si="1"/>
        <v>0</v>
      </c>
      <c r="G22" s="40"/>
      <c r="H22" s="13">
        <v>9.1999999999999993</v>
      </c>
      <c r="I22" s="16">
        <v>0</v>
      </c>
      <c r="J22" s="3"/>
      <c r="K22" s="18">
        <f t="shared" si="2"/>
        <v>0</v>
      </c>
      <c r="M22" s="40"/>
      <c r="N22" s="13">
        <v>9.1999999999999993</v>
      </c>
      <c r="O22" s="16">
        <v>0</v>
      </c>
      <c r="P22" s="3"/>
      <c r="Q22" s="18">
        <f t="shared" si="6"/>
        <v>0</v>
      </c>
      <c r="S22" s="35"/>
      <c r="T22" s="27">
        <v>9.1999999999999993</v>
      </c>
      <c r="U22" s="25">
        <f t="shared" si="4"/>
        <v>0</v>
      </c>
      <c r="V22" s="26">
        <f t="shared" si="5"/>
        <v>0</v>
      </c>
    </row>
    <row r="23" spans="1:22" x14ac:dyDescent="0.25">
      <c r="A23" s="40"/>
      <c r="B23" s="13">
        <v>9.5</v>
      </c>
      <c r="C23" s="48">
        <f>B23*219.4</f>
        <v>2084.3000000000002</v>
      </c>
      <c r="D23" s="3"/>
      <c r="E23" s="18">
        <f t="shared" si="1"/>
        <v>0</v>
      </c>
      <c r="G23" s="40"/>
      <c r="H23" s="13">
        <v>9.5</v>
      </c>
      <c r="I23" s="48">
        <v>2904.99</v>
      </c>
      <c r="J23" s="3"/>
      <c r="K23" s="18">
        <f t="shared" si="2"/>
        <v>0</v>
      </c>
      <c r="M23" s="40"/>
      <c r="N23" s="13">
        <v>9.5</v>
      </c>
      <c r="O23" s="48">
        <v>6021.19</v>
      </c>
      <c r="P23" s="3"/>
      <c r="Q23" s="18">
        <f t="shared" si="6"/>
        <v>0</v>
      </c>
      <c r="S23" s="35"/>
      <c r="T23" s="27">
        <v>9.5</v>
      </c>
      <c r="U23" s="25">
        <f t="shared" si="4"/>
        <v>0</v>
      </c>
      <c r="V23" s="26">
        <f t="shared" si="5"/>
        <v>0</v>
      </c>
    </row>
    <row r="24" spans="1:22" x14ac:dyDescent="0.25">
      <c r="A24" s="40" t="s">
        <v>7</v>
      </c>
      <c r="B24" s="13">
        <v>10</v>
      </c>
      <c r="C24" s="48">
        <f>B24*293.65</f>
        <v>2936.5</v>
      </c>
      <c r="D24" s="3"/>
      <c r="E24" s="18">
        <f t="shared" si="1"/>
        <v>0</v>
      </c>
      <c r="G24" s="40" t="s">
        <v>7</v>
      </c>
      <c r="H24" s="13">
        <v>10</v>
      </c>
      <c r="I24" s="16">
        <v>0</v>
      </c>
      <c r="J24" s="3"/>
      <c r="K24" s="18">
        <f t="shared" si="2"/>
        <v>0</v>
      </c>
      <c r="M24" s="40" t="s">
        <v>7</v>
      </c>
      <c r="N24" s="13">
        <v>10</v>
      </c>
      <c r="O24" s="16">
        <v>0</v>
      </c>
      <c r="P24" s="3"/>
      <c r="Q24" s="18">
        <f t="shared" si="6"/>
        <v>0</v>
      </c>
      <c r="S24" s="35" t="s">
        <v>7</v>
      </c>
      <c r="T24" s="27">
        <v>10</v>
      </c>
      <c r="U24" s="25">
        <f t="shared" si="4"/>
        <v>0</v>
      </c>
      <c r="V24" s="26">
        <f t="shared" si="5"/>
        <v>0</v>
      </c>
    </row>
    <row r="25" spans="1:22" x14ac:dyDescent="0.25">
      <c r="A25" s="40"/>
      <c r="B25" s="13">
        <v>10.5</v>
      </c>
      <c r="C25" s="48">
        <f t="shared" ref="C25:C29" si="8">B25*293.65</f>
        <v>3083.3249999999998</v>
      </c>
      <c r="D25" s="3"/>
      <c r="E25" s="18">
        <f t="shared" si="1"/>
        <v>0</v>
      </c>
      <c r="G25" s="40"/>
      <c r="H25" s="13">
        <v>10.5</v>
      </c>
      <c r="I25" s="48">
        <v>3500.73</v>
      </c>
      <c r="J25" s="3"/>
      <c r="K25" s="18">
        <f t="shared" si="2"/>
        <v>0</v>
      </c>
      <c r="M25" s="40"/>
      <c r="N25" s="13">
        <v>10.5</v>
      </c>
      <c r="O25" s="48">
        <v>7241.77</v>
      </c>
      <c r="P25" s="3"/>
      <c r="Q25" s="18">
        <f t="shared" si="6"/>
        <v>0</v>
      </c>
      <c r="S25" s="35"/>
      <c r="T25" s="27">
        <v>10.5</v>
      </c>
      <c r="U25" s="25">
        <f t="shared" si="4"/>
        <v>0</v>
      </c>
      <c r="V25" s="26">
        <f t="shared" si="5"/>
        <v>0</v>
      </c>
    </row>
    <row r="26" spans="1:22" x14ac:dyDescent="0.25">
      <c r="A26" s="40"/>
      <c r="B26" s="13">
        <v>11</v>
      </c>
      <c r="C26" s="48">
        <f t="shared" si="8"/>
        <v>3230.1499999999996</v>
      </c>
      <c r="D26" s="3"/>
      <c r="E26" s="18">
        <f t="shared" si="1"/>
        <v>0</v>
      </c>
      <c r="G26" s="40"/>
      <c r="H26" s="13">
        <v>11</v>
      </c>
      <c r="I26" s="16">
        <v>0</v>
      </c>
      <c r="J26" s="3"/>
      <c r="K26" s="18">
        <f t="shared" si="2"/>
        <v>0</v>
      </c>
      <c r="M26" s="40"/>
      <c r="N26" s="13">
        <v>11</v>
      </c>
      <c r="O26" s="16">
        <v>0</v>
      </c>
      <c r="P26" s="3"/>
      <c r="Q26" s="18">
        <f t="shared" si="6"/>
        <v>0</v>
      </c>
      <c r="S26" s="35"/>
      <c r="T26" s="27">
        <v>11</v>
      </c>
      <c r="U26" s="25">
        <f t="shared" si="4"/>
        <v>0</v>
      </c>
      <c r="V26" s="26">
        <f t="shared" si="5"/>
        <v>0</v>
      </c>
    </row>
    <row r="27" spans="1:22" x14ac:dyDescent="0.25">
      <c r="A27" s="40"/>
      <c r="B27" s="13">
        <v>11.5</v>
      </c>
      <c r="C27" s="48">
        <f t="shared" si="8"/>
        <v>3376.9749999999999</v>
      </c>
      <c r="D27" s="3"/>
      <c r="E27" s="18">
        <f t="shared" si="1"/>
        <v>0</v>
      </c>
      <c r="G27" s="40"/>
      <c r="H27" s="13">
        <v>11.5</v>
      </c>
      <c r="I27" s="48">
        <v>4372.4799999999996</v>
      </c>
      <c r="J27" s="3"/>
      <c r="K27" s="18">
        <f t="shared" si="2"/>
        <v>0</v>
      </c>
      <c r="M27" s="40"/>
      <c r="N27" s="13">
        <v>11.5</v>
      </c>
      <c r="O27" s="48">
        <v>9051.9699999999993</v>
      </c>
      <c r="P27" s="3"/>
      <c r="Q27" s="18">
        <f t="shared" si="6"/>
        <v>0</v>
      </c>
      <c r="S27" s="35"/>
      <c r="T27" s="27">
        <v>11.5</v>
      </c>
      <c r="U27" s="25">
        <f t="shared" si="4"/>
        <v>0</v>
      </c>
      <c r="V27" s="26">
        <f t="shared" si="5"/>
        <v>0</v>
      </c>
    </row>
    <row r="28" spans="1:22" x14ac:dyDescent="0.25">
      <c r="A28" s="40"/>
      <c r="B28" s="13">
        <v>12</v>
      </c>
      <c r="C28" s="48">
        <f t="shared" si="8"/>
        <v>3523.7999999999997</v>
      </c>
      <c r="D28" s="3"/>
      <c r="E28" s="18">
        <f t="shared" si="1"/>
        <v>0</v>
      </c>
      <c r="G28" s="40"/>
      <c r="H28" s="13">
        <v>12</v>
      </c>
      <c r="I28" s="16">
        <v>0</v>
      </c>
      <c r="J28" s="3"/>
      <c r="K28" s="18">
        <f t="shared" si="2"/>
        <v>0</v>
      </c>
      <c r="M28" s="40"/>
      <c r="N28" s="13">
        <v>12</v>
      </c>
      <c r="O28" s="16">
        <v>0</v>
      </c>
      <c r="P28" s="3"/>
      <c r="Q28" s="18">
        <f t="shared" si="6"/>
        <v>0</v>
      </c>
      <c r="S28" s="35"/>
      <c r="T28" s="27">
        <v>12</v>
      </c>
      <c r="U28" s="25">
        <f t="shared" si="4"/>
        <v>0</v>
      </c>
      <c r="V28" s="26">
        <f t="shared" si="5"/>
        <v>0</v>
      </c>
    </row>
    <row r="29" spans="1:22" x14ac:dyDescent="0.25">
      <c r="A29" s="40"/>
      <c r="B29" s="13">
        <v>12.2</v>
      </c>
      <c r="C29" s="16">
        <f t="shared" si="8"/>
        <v>3582.5299999999993</v>
      </c>
      <c r="D29" s="3"/>
      <c r="E29" s="18">
        <f t="shared" si="1"/>
        <v>0</v>
      </c>
      <c r="G29" s="40"/>
      <c r="H29" s="13">
        <v>12.2</v>
      </c>
      <c r="I29" s="16">
        <v>0</v>
      </c>
      <c r="J29" s="3"/>
      <c r="K29" s="18">
        <f t="shared" si="2"/>
        <v>0</v>
      </c>
      <c r="M29" s="40"/>
      <c r="N29" s="13">
        <v>12.2</v>
      </c>
      <c r="O29" s="16">
        <v>0</v>
      </c>
      <c r="P29" s="3"/>
      <c r="Q29" s="18">
        <f t="shared" si="6"/>
        <v>0</v>
      </c>
      <c r="S29" s="35"/>
      <c r="T29" s="27">
        <v>12.2</v>
      </c>
      <c r="U29" s="25">
        <f t="shared" si="4"/>
        <v>0</v>
      </c>
      <c r="V29" s="26">
        <f t="shared" si="5"/>
        <v>0</v>
      </c>
    </row>
    <row r="30" spans="1:22" x14ac:dyDescent="0.25">
      <c r="A30" s="40"/>
      <c r="B30" s="13">
        <v>12.5</v>
      </c>
      <c r="C30" s="48">
        <f>B30*293.65</f>
        <v>3670.6249999999995</v>
      </c>
      <c r="D30" s="3"/>
      <c r="E30" s="18">
        <f t="shared" si="1"/>
        <v>0</v>
      </c>
      <c r="G30" s="40"/>
      <c r="H30" s="13">
        <v>12.5</v>
      </c>
      <c r="I30" s="48">
        <v>5368.87</v>
      </c>
      <c r="J30" s="3"/>
      <c r="K30" s="18">
        <f t="shared" si="2"/>
        <v>0</v>
      </c>
      <c r="M30" s="40"/>
      <c r="N30" s="13">
        <v>12.5</v>
      </c>
      <c r="O30" s="48">
        <v>11067.48</v>
      </c>
      <c r="P30" s="3"/>
      <c r="Q30" s="18">
        <f t="shared" si="6"/>
        <v>0</v>
      </c>
      <c r="S30" s="35"/>
      <c r="T30" s="27">
        <v>12.5</v>
      </c>
      <c r="U30" s="25">
        <f t="shared" si="4"/>
        <v>0</v>
      </c>
      <c r="V30" s="26">
        <f t="shared" si="5"/>
        <v>0</v>
      </c>
    </row>
    <row r="31" spans="1:22" x14ac:dyDescent="0.25">
      <c r="A31" s="40" t="s">
        <v>8</v>
      </c>
      <c r="B31" s="13">
        <v>6.1</v>
      </c>
      <c r="C31" s="48">
        <f>B31*386.14</f>
        <v>2355.4539999999997</v>
      </c>
      <c r="D31" s="3"/>
      <c r="E31" s="18">
        <f t="shared" si="1"/>
        <v>0</v>
      </c>
      <c r="G31" s="40" t="s">
        <v>8</v>
      </c>
      <c r="H31" s="13">
        <v>6.1</v>
      </c>
      <c r="I31" s="16">
        <v>0</v>
      </c>
      <c r="J31" s="3"/>
      <c r="K31" s="18">
        <f t="shared" si="2"/>
        <v>0</v>
      </c>
      <c r="M31" s="40" t="s">
        <v>8</v>
      </c>
      <c r="N31" s="13">
        <v>6.1</v>
      </c>
      <c r="O31" s="16">
        <v>0</v>
      </c>
      <c r="P31" s="3"/>
      <c r="Q31" s="18">
        <f t="shared" si="6"/>
        <v>0</v>
      </c>
      <c r="S31" s="35" t="s">
        <v>8</v>
      </c>
      <c r="T31" s="27">
        <v>6.1</v>
      </c>
      <c r="U31" s="25">
        <f t="shared" si="4"/>
        <v>0</v>
      </c>
      <c r="V31" s="26">
        <f t="shared" si="5"/>
        <v>0</v>
      </c>
    </row>
    <row r="32" spans="1:22" x14ac:dyDescent="0.25">
      <c r="A32" s="40"/>
      <c r="B32" s="13">
        <v>7.5</v>
      </c>
      <c r="C32" s="48">
        <f t="shared" ref="C32:C37" si="9">B32*386.14</f>
        <v>2896.0499999999997</v>
      </c>
      <c r="D32" s="3"/>
      <c r="E32" s="18">
        <f t="shared" si="1"/>
        <v>0</v>
      </c>
      <c r="G32" s="40"/>
      <c r="H32" s="13">
        <v>7.5</v>
      </c>
      <c r="I32" s="48">
        <v>4375.97</v>
      </c>
      <c r="J32" s="3"/>
      <c r="K32" s="18">
        <f t="shared" si="2"/>
        <v>0</v>
      </c>
      <c r="M32" s="40"/>
      <c r="N32" s="13">
        <v>7.5</v>
      </c>
      <c r="O32" s="16">
        <v>0</v>
      </c>
      <c r="P32" s="3"/>
      <c r="Q32" s="18">
        <f t="shared" si="6"/>
        <v>0</v>
      </c>
      <c r="S32" s="35"/>
      <c r="T32" s="27">
        <v>7.5</v>
      </c>
      <c r="U32" s="25">
        <f t="shared" si="4"/>
        <v>0</v>
      </c>
      <c r="V32" s="26">
        <f t="shared" si="5"/>
        <v>0</v>
      </c>
    </row>
    <row r="33" spans="1:22" x14ac:dyDescent="0.25">
      <c r="A33" s="40"/>
      <c r="B33" s="13">
        <v>13</v>
      </c>
      <c r="C33" s="48">
        <f t="shared" si="9"/>
        <v>5019.82</v>
      </c>
      <c r="D33" s="3"/>
      <c r="E33" s="18">
        <f t="shared" si="1"/>
        <v>0</v>
      </c>
      <c r="G33" s="40"/>
      <c r="H33" s="13">
        <v>13</v>
      </c>
      <c r="I33" s="16">
        <v>0</v>
      </c>
      <c r="J33" s="3"/>
      <c r="K33" s="18">
        <f t="shared" si="2"/>
        <v>0</v>
      </c>
      <c r="M33" s="40"/>
      <c r="N33" s="13">
        <v>13</v>
      </c>
      <c r="O33" s="16">
        <v>0</v>
      </c>
      <c r="P33" s="3"/>
      <c r="Q33" s="18">
        <f t="shared" si="6"/>
        <v>0</v>
      </c>
      <c r="S33" s="35"/>
      <c r="T33" s="27">
        <v>13</v>
      </c>
      <c r="U33" s="25">
        <f t="shared" si="4"/>
        <v>0</v>
      </c>
      <c r="V33" s="26">
        <f t="shared" si="5"/>
        <v>0</v>
      </c>
    </row>
    <row r="34" spans="1:22" x14ac:dyDescent="0.25">
      <c r="A34" s="40"/>
      <c r="B34" s="13">
        <v>13.5</v>
      </c>
      <c r="C34" s="16">
        <f t="shared" si="9"/>
        <v>5212.8899999999994</v>
      </c>
      <c r="D34" s="3"/>
      <c r="E34" s="18">
        <f>C34*D34</f>
        <v>0</v>
      </c>
      <c r="G34" s="40"/>
      <c r="H34" s="13">
        <v>13.5</v>
      </c>
      <c r="I34" s="48">
        <v>5960.96</v>
      </c>
      <c r="J34" s="3"/>
      <c r="K34" s="18">
        <f>I34*J34</f>
        <v>0</v>
      </c>
      <c r="M34" s="40"/>
      <c r="N34" s="13">
        <v>13.5</v>
      </c>
      <c r="O34" s="48">
        <v>12344.46</v>
      </c>
      <c r="P34" s="3"/>
      <c r="Q34" s="18">
        <f>O34*P34</f>
        <v>0</v>
      </c>
      <c r="S34" s="35"/>
      <c r="T34" s="27">
        <v>13.5</v>
      </c>
      <c r="U34" s="25">
        <f t="shared" si="4"/>
        <v>0</v>
      </c>
      <c r="V34" s="26">
        <f t="shared" si="5"/>
        <v>0</v>
      </c>
    </row>
    <row r="35" spans="1:22" x14ac:dyDescent="0.25">
      <c r="A35" s="40"/>
      <c r="B35" s="13">
        <v>14</v>
      </c>
      <c r="C35" s="48">
        <f t="shared" si="9"/>
        <v>5405.96</v>
      </c>
      <c r="D35" s="3"/>
      <c r="E35" s="18">
        <f t="shared" si="1"/>
        <v>0</v>
      </c>
      <c r="G35" s="40"/>
      <c r="H35" s="13">
        <v>14</v>
      </c>
      <c r="I35" s="16">
        <v>0</v>
      </c>
      <c r="J35" s="3"/>
      <c r="K35" s="18">
        <f t="shared" ref="K35:K41" si="10">I35*J35</f>
        <v>0</v>
      </c>
      <c r="M35" s="40"/>
      <c r="N35" s="13">
        <v>14</v>
      </c>
      <c r="O35" s="16">
        <v>0</v>
      </c>
      <c r="P35" s="3"/>
      <c r="Q35" s="18">
        <f t="shared" ref="Q35:Q41" si="11">O35*P35</f>
        <v>0</v>
      </c>
      <c r="S35" s="35"/>
      <c r="T35" s="27">
        <v>14</v>
      </c>
      <c r="U35" s="25">
        <f t="shared" si="4"/>
        <v>0</v>
      </c>
      <c r="V35" s="26">
        <f t="shared" si="5"/>
        <v>0</v>
      </c>
    </row>
    <row r="36" spans="1:22" x14ac:dyDescent="0.25">
      <c r="A36" s="40"/>
      <c r="B36" s="13">
        <v>14.5</v>
      </c>
      <c r="C36" s="16">
        <f t="shared" si="9"/>
        <v>5599.03</v>
      </c>
      <c r="D36" s="3"/>
      <c r="E36" s="18">
        <f t="shared" si="1"/>
        <v>0</v>
      </c>
      <c r="G36" s="40"/>
      <c r="H36" s="13">
        <v>14.5</v>
      </c>
      <c r="I36" s="16">
        <v>0</v>
      </c>
      <c r="J36" s="3"/>
      <c r="K36" s="18">
        <f t="shared" si="10"/>
        <v>0</v>
      </c>
      <c r="M36" s="40"/>
      <c r="N36" s="13">
        <v>14.5</v>
      </c>
      <c r="O36" s="48">
        <v>14813.85</v>
      </c>
      <c r="P36" s="3"/>
      <c r="Q36" s="18">
        <f t="shared" si="11"/>
        <v>0</v>
      </c>
      <c r="S36" s="35"/>
      <c r="T36" s="27">
        <v>14.5</v>
      </c>
      <c r="U36" s="25">
        <f t="shared" si="4"/>
        <v>0</v>
      </c>
      <c r="V36" s="26">
        <f t="shared" si="5"/>
        <v>0</v>
      </c>
    </row>
    <row r="37" spans="1:22" x14ac:dyDescent="0.25">
      <c r="A37" s="40"/>
      <c r="B37" s="13">
        <v>15</v>
      </c>
      <c r="C37" s="16">
        <f t="shared" si="9"/>
        <v>5792.0999999999995</v>
      </c>
      <c r="D37" s="3"/>
      <c r="E37" s="18">
        <f t="shared" si="1"/>
        <v>0</v>
      </c>
      <c r="G37" s="40"/>
      <c r="H37" s="13">
        <v>15</v>
      </c>
      <c r="I37" s="16">
        <v>0</v>
      </c>
      <c r="J37" s="3"/>
      <c r="K37" s="18">
        <f t="shared" si="10"/>
        <v>0</v>
      </c>
      <c r="M37" s="40"/>
      <c r="N37" s="13">
        <v>15</v>
      </c>
      <c r="O37" s="16">
        <v>0</v>
      </c>
      <c r="P37" s="3"/>
      <c r="Q37" s="18">
        <f t="shared" si="11"/>
        <v>0</v>
      </c>
      <c r="S37" s="35"/>
      <c r="T37" s="27">
        <v>15</v>
      </c>
      <c r="U37" s="25">
        <f t="shared" si="4"/>
        <v>0</v>
      </c>
      <c r="V37" s="26">
        <f t="shared" si="5"/>
        <v>0</v>
      </c>
    </row>
    <row r="38" spans="1:22" x14ac:dyDescent="0.25">
      <c r="A38" s="40"/>
      <c r="B38" s="13">
        <v>15.5</v>
      </c>
      <c r="C38" s="48">
        <f>B38*386.14</f>
        <v>5985.17</v>
      </c>
      <c r="D38" s="3"/>
      <c r="E38" s="18">
        <f t="shared" si="1"/>
        <v>0</v>
      </c>
      <c r="G38" s="40"/>
      <c r="H38" s="13">
        <v>15.5</v>
      </c>
      <c r="I38" s="48">
        <v>7788.76</v>
      </c>
      <c r="J38" s="3"/>
      <c r="K38" s="18">
        <f t="shared" si="10"/>
        <v>0</v>
      </c>
      <c r="M38" s="40"/>
      <c r="N38" s="13">
        <v>15.5</v>
      </c>
      <c r="O38" s="16">
        <v>0</v>
      </c>
      <c r="P38" s="3"/>
      <c r="Q38" s="18">
        <f t="shared" si="11"/>
        <v>0</v>
      </c>
      <c r="S38" s="35"/>
      <c r="T38" s="27">
        <v>15.5</v>
      </c>
      <c r="U38" s="25">
        <f t="shared" si="4"/>
        <v>0</v>
      </c>
      <c r="V38" s="26">
        <f t="shared" si="5"/>
        <v>0</v>
      </c>
    </row>
    <row r="39" spans="1:22" x14ac:dyDescent="0.25">
      <c r="A39" s="4" t="s">
        <v>9</v>
      </c>
      <c r="B39" s="13" t="s">
        <v>10</v>
      </c>
      <c r="C39" s="48">
        <v>50.56</v>
      </c>
      <c r="D39" s="3"/>
      <c r="E39" s="18">
        <f t="shared" si="1"/>
        <v>0</v>
      </c>
      <c r="G39" s="4" t="s">
        <v>9</v>
      </c>
      <c r="H39" s="13" t="s">
        <v>10</v>
      </c>
      <c r="I39" s="16">
        <v>0</v>
      </c>
      <c r="J39" s="3"/>
      <c r="K39" s="18">
        <f t="shared" si="10"/>
        <v>0</v>
      </c>
      <c r="M39" s="4" t="s">
        <v>9</v>
      </c>
      <c r="N39" s="13" t="s">
        <v>10</v>
      </c>
      <c r="O39" s="16">
        <v>0</v>
      </c>
      <c r="P39" s="3"/>
      <c r="Q39" s="18">
        <f t="shared" si="11"/>
        <v>0</v>
      </c>
      <c r="S39" s="21" t="s">
        <v>9</v>
      </c>
      <c r="T39" s="27" t="s">
        <v>10</v>
      </c>
      <c r="U39" s="25">
        <f t="shared" si="4"/>
        <v>0</v>
      </c>
      <c r="V39" s="26">
        <f t="shared" si="5"/>
        <v>0</v>
      </c>
    </row>
    <row r="40" spans="1:22" x14ac:dyDescent="0.25">
      <c r="A40" s="4" t="s">
        <v>11</v>
      </c>
      <c r="B40" s="13" t="s">
        <v>10</v>
      </c>
      <c r="C40" s="48">
        <v>25.29</v>
      </c>
      <c r="D40" s="3"/>
      <c r="E40" s="18">
        <f t="shared" si="1"/>
        <v>0</v>
      </c>
      <c r="G40" s="4" t="s">
        <v>11</v>
      </c>
      <c r="H40" s="13" t="s">
        <v>10</v>
      </c>
      <c r="I40" s="48">
        <v>31.5</v>
      </c>
      <c r="J40" s="3"/>
      <c r="K40" s="18">
        <f t="shared" si="10"/>
        <v>0</v>
      </c>
      <c r="M40" s="4" t="s">
        <v>11</v>
      </c>
      <c r="N40" s="13" t="s">
        <v>10</v>
      </c>
      <c r="O40" s="16">
        <v>0</v>
      </c>
      <c r="P40" s="3"/>
      <c r="Q40" s="18">
        <f t="shared" si="11"/>
        <v>0</v>
      </c>
      <c r="S40" s="21" t="s">
        <v>11</v>
      </c>
      <c r="T40" s="27" t="s">
        <v>10</v>
      </c>
      <c r="U40" s="25">
        <f>D40+J40+P40</f>
        <v>0</v>
      </c>
      <c r="V40" s="26">
        <f>E40+K40+Q40</f>
        <v>0</v>
      </c>
    </row>
    <row r="41" spans="1:22" ht="15.75" thickBot="1" x14ac:dyDescent="0.3">
      <c r="A41" s="5" t="s">
        <v>12</v>
      </c>
      <c r="B41" s="14" t="s">
        <v>10</v>
      </c>
      <c r="C41" s="49">
        <v>29.37</v>
      </c>
      <c r="D41" s="6"/>
      <c r="E41" s="19">
        <f t="shared" si="1"/>
        <v>0</v>
      </c>
      <c r="G41" s="5" t="s">
        <v>12</v>
      </c>
      <c r="H41" s="14" t="s">
        <v>10</v>
      </c>
      <c r="I41" s="49">
        <v>36.78</v>
      </c>
      <c r="J41" s="6"/>
      <c r="K41" s="19">
        <f t="shared" si="10"/>
        <v>0</v>
      </c>
      <c r="M41" s="5" t="s">
        <v>12</v>
      </c>
      <c r="N41" s="14" t="s">
        <v>10</v>
      </c>
      <c r="O41" s="17">
        <v>0</v>
      </c>
      <c r="P41" s="6"/>
      <c r="Q41" s="19">
        <f t="shared" si="11"/>
        <v>0</v>
      </c>
      <c r="S41" s="28" t="s">
        <v>12</v>
      </c>
      <c r="T41" s="29" t="s">
        <v>10</v>
      </c>
      <c r="U41" s="25">
        <f>D41+J41+P41</f>
        <v>0</v>
      </c>
      <c r="V41" s="26">
        <f t="shared" si="5"/>
        <v>0</v>
      </c>
    </row>
    <row r="42" spans="1:22" ht="15.75" thickBot="1" x14ac:dyDescent="0.3">
      <c r="A42" s="7"/>
      <c r="B42" s="7"/>
      <c r="C42" s="41" t="s">
        <v>13</v>
      </c>
      <c r="D42" s="42"/>
      <c r="E42" s="20">
        <f>SUM(E5:E41)</f>
        <v>0</v>
      </c>
      <c r="G42" s="7"/>
      <c r="H42" s="7"/>
      <c r="I42" s="41" t="s">
        <v>13</v>
      </c>
      <c r="J42" s="42"/>
      <c r="K42" s="20">
        <f>SUM(K5:K41)</f>
        <v>0</v>
      </c>
      <c r="M42" s="7"/>
      <c r="N42" s="7"/>
      <c r="O42" s="41" t="s">
        <v>13</v>
      </c>
      <c r="P42" s="42"/>
      <c r="Q42" s="20">
        <f>SUM(Q5:Q41)</f>
        <v>0</v>
      </c>
      <c r="S42" s="7"/>
      <c r="T42" s="46" t="s">
        <v>13</v>
      </c>
      <c r="U42" s="47"/>
      <c r="V42" s="30">
        <f>SUM(V5:V41)</f>
        <v>0</v>
      </c>
    </row>
  </sheetData>
  <protectedRanges>
    <protectedRange algorithmName="SHA-512" hashValue="PxuuGWRLYHJcgIfvMQh1Eyh0WCx4A6AQBTYSFQryLnVfXUmyEqrF0dsYkaavM5bxe/CiEo6Q3/N/Qfg2cS3efA==" saltValue="JsiSkdQOZB1695MgIqvoYg==" spinCount="100000" sqref="D5:E41 J5:K41 P5:Q41 U5:V41" name="Intervalo1_1"/>
  </protectedRanges>
  <mergeCells count="25">
    <mergeCell ref="A3:E3"/>
    <mergeCell ref="A1:V1"/>
    <mergeCell ref="T42:U42"/>
    <mergeCell ref="M3:Q3"/>
    <mergeCell ref="M5:M18"/>
    <mergeCell ref="M19:M23"/>
    <mergeCell ref="M24:M30"/>
    <mergeCell ref="M31:M38"/>
    <mergeCell ref="O42:P42"/>
    <mergeCell ref="I42:J42"/>
    <mergeCell ref="A5:A18"/>
    <mergeCell ref="A19:A23"/>
    <mergeCell ref="A24:A30"/>
    <mergeCell ref="A31:A38"/>
    <mergeCell ref="C42:D42"/>
    <mergeCell ref="G3:K3"/>
    <mergeCell ref="G5:G18"/>
    <mergeCell ref="G19:G23"/>
    <mergeCell ref="G24:G30"/>
    <mergeCell ref="G31:G38"/>
    <mergeCell ref="S3:V3"/>
    <mergeCell ref="S5:S18"/>
    <mergeCell ref="S19:S23"/>
    <mergeCell ref="S24:S30"/>
    <mergeCell ref="S31:S38"/>
  </mergeCells>
  <conditionalFormatting sqref="E5:E41">
    <cfRule type="expression" dxfId="4" priority="4">
      <formula>$F$5&gt;0</formula>
    </cfRule>
  </conditionalFormatting>
  <conditionalFormatting sqref="K5:K41">
    <cfRule type="expression" dxfId="3" priority="3">
      <formula>$F$5&gt;0</formula>
    </cfRule>
  </conditionalFormatting>
  <conditionalFormatting sqref="V5:V41">
    <cfRule type="expression" dxfId="2" priority="2">
      <formula>$F$5&gt;0</formula>
    </cfRule>
  </conditionalFormatting>
  <conditionalFormatting sqref="Q5:Q41">
    <cfRule type="expression" dxfId="0" priority="1">
      <formula>$F$5&gt;0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Henrique de Farias Vaz Pinto</dc:creator>
  <cp:lastModifiedBy>Fernando Henrique de Farias Vaz Pinto</cp:lastModifiedBy>
  <dcterms:created xsi:type="dcterms:W3CDTF">2020-08-28T14:22:45Z</dcterms:created>
  <dcterms:modified xsi:type="dcterms:W3CDTF">2024-07-25T20:59:44Z</dcterms:modified>
</cp:coreProperties>
</file>